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kopfsguter\Desktop\"/>
    </mc:Choice>
  </mc:AlternateContent>
  <xr:revisionPtr revIDLastSave="0" documentId="8_{BA739DAA-BBBA-485F-A763-54F89109D5F1}" xr6:coauthVersionLast="44" xr6:coauthVersionMax="44" xr10:uidLastSave="{00000000-0000-0000-0000-000000000000}"/>
  <bookViews>
    <workbookView xWindow="-120" yWindow="-120" windowWidth="29040" windowHeight="15840" xr2:uid="{4C7C3774-CBC3-4425-87C2-D989DC0583E4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5" i="1" l="1"/>
  <c r="C25" i="1"/>
  <c r="H23" i="1"/>
  <c r="C23" i="1"/>
  <c r="H22" i="1"/>
  <c r="C22" i="1"/>
  <c r="H11" i="1"/>
  <c r="H24" i="1" s="1"/>
  <c r="C11" i="1"/>
  <c r="C24" i="1" s="1"/>
  <c r="K6" i="1"/>
  <c r="H21" i="1" s="1"/>
  <c r="J6" i="1"/>
  <c r="F6" i="1"/>
  <c r="E6" i="1"/>
  <c r="C21" i="1" l="1"/>
  <c r="H26" i="1"/>
  <c r="C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Jessica Mucka</author>
    <author>j.mucka</author>
  </authors>
  <commentList>
    <comment ref="C12" authorId="0" shapeId="0" xr:uid="{43C10436-2D44-4615-BB6E-730B5A263331}">
      <text>
        <r>
          <rPr>
            <sz val="9"/>
            <color indexed="81"/>
            <rFont val="Tahoma"/>
            <family val="2"/>
          </rPr>
          <t xml:space="preserve">
5,27 + 6,50 + 1,81 + 1,69 + 0,49</t>
        </r>
      </text>
    </comment>
    <comment ref="H12" authorId="0" shapeId="0" xr:uid="{7E507FAD-931C-48C3-803F-11BD73C73235}">
      <text>
        <r>
          <rPr>
            <sz val="9"/>
            <color indexed="81"/>
            <rFont val="Tahoma"/>
            <family val="2"/>
          </rPr>
          <t xml:space="preserve">
5,27 + 6,50 + 1,81 + 1,69 + 0,49</t>
        </r>
      </text>
    </comment>
    <comment ref="C13" authorId="0" shapeId="0" xr:uid="{932A3BCF-38C0-4AC0-BAB5-B2EE790C8283}">
      <text>
        <r>
          <rPr>
            <sz val="9"/>
            <color indexed="81"/>
            <rFont val="Tahoma"/>
            <family val="2"/>
          </rPr>
          <t xml:space="preserve">
2,64 + 6,50 + 1,81 + 1,69 + 0,49</t>
        </r>
      </text>
    </comment>
    <comment ref="H13" authorId="0" shapeId="0" xr:uid="{23150B34-E9BA-4A0C-88A9-B6C0F4B30C9B}">
      <text>
        <r>
          <rPr>
            <sz val="9"/>
            <color indexed="81"/>
            <rFont val="Tahoma"/>
            <family val="2"/>
          </rPr>
          <t xml:space="preserve">
2,64 + 6,50 + 1,81 + 1,69 + 0,49</t>
        </r>
      </text>
    </comment>
    <comment ref="C14" authorId="0" shapeId="0" xr:uid="{E2C60982-6B7C-4F01-81AF-E5AF53EC7AF5}">
      <text>
        <r>
          <rPr>
            <sz val="9"/>
            <color indexed="81"/>
            <rFont val="Tahoma"/>
            <family val="2"/>
          </rPr>
          <t xml:space="preserve">
8,67 + 6,50 + 1,81 + 1,69 + 0,49</t>
        </r>
      </text>
    </comment>
    <comment ref="H14" authorId="0" shapeId="0" xr:uid="{7421F4DE-3A3E-4A42-A0DD-C4DB6E6522CF}">
      <text>
        <r>
          <rPr>
            <sz val="9"/>
            <color indexed="81"/>
            <rFont val="Tahoma"/>
            <family val="2"/>
          </rPr>
          <t xml:space="preserve">
8,67 + 6,50 + 1,81 + 1,69 + 0,49</t>
        </r>
      </text>
    </comment>
    <comment ref="C15" authorId="0" shapeId="0" xr:uid="{0DCDADB0-415C-498D-A875-DA9CF1B6CC54}">
      <text>
        <r>
          <rPr>
            <sz val="9"/>
            <color indexed="81"/>
            <rFont val="Tahoma"/>
            <family val="2"/>
          </rPr>
          <t xml:space="preserve">
4,34 + 6,50 + 1,81 + 1,69 + 0,49</t>
        </r>
      </text>
    </comment>
    <comment ref="H15" authorId="0" shapeId="0" xr:uid="{98FBCA66-2372-4DA3-A461-D7237C1772E7}">
      <text>
        <r>
          <rPr>
            <sz val="9"/>
            <color indexed="81"/>
            <rFont val="Tahoma"/>
            <family val="2"/>
          </rPr>
          <t xml:space="preserve">
4,34 + 6,50 + 1,81 + 1,69 + 0,49</t>
        </r>
      </text>
    </comment>
    <comment ref="C18" authorId="1" shapeId="0" xr:uid="{40D3AA48-C0C7-490A-8063-FE8AD6535D88}">
      <text>
        <r>
          <rPr>
            <sz val="9"/>
            <color indexed="81"/>
            <rFont val="Tahoma"/>
            <family val="2"/>
          </rPr>
          <t xml:space="preserve">
Euro 10,48
 per ton 
</t>
        </r>
      </text>
    </comment>
    <comment ref="H18" authorId="1" shapeId="0" xr:uid="{0AF5BCCC-3E73-49FC-BCBB-0E71AF01BD55}">
      <text>
        <r>
          <rPr>
            <sz val="9"/>
            <color indexed="81"/>
            <rFont val="Tahoma"/>
            <family val="2"/>
          </rPr>
          <t xml:space="preserve">
Euro 10,48
 per ton 
</t>
        </r>
      </text>
    </comment>
    <comment ref="C19" authorId="1" shapeId="0" xr:uid="{F581B341-8A90-4323-827F-B4C31EEA1D89}">
      <text>
        <r>
          <rPr>
            <sz val="9"/>
            <color indexed="81"/>
            <rFont val="Tahoma"/>
            <family val="2"/>
          </rPr>
          <t xml:space="preserve">
first 2 h are free of charge
Euro 0,08 x hrs x tons</t>
        </r>
      </text>
    </comment>
    <comment ref="H19" authorId="1" shapeId="0" xr:uid="{15F517A9-62AF-4715-BE3F-1FB301C185CC}">
      <text>
        <r>
          <rPr>
            <sz val="9"/>
            <color indexed="81"/>
            <rFont val="Tahoma"/>
            <family val="2"/>
          </rPr>
          <t xml:space="preserve">
first 2 h are free of charge
Euro 0,08 x hrs x tons</t>
        </r>
      </text>
    </comment>
  </commentList>
</comments>
</file>

<file path=xl/sharedStrings.xml><?xml version="1.0" encoding="utf-8"?>
<sst xmlns="http://schemas.openxmlformats.org/spreadsheetml/2006/main" count="56" uniqueCount="30">
  <si>
    <t>LIPB</t>
  </si>
  <si>
    <t>PRIVATE FLIGHT</t>
  </si>
  <si>
    <r>
      <t xml:space="preserve">MTOW </t>
    </r>
    <r>
      <rPr>
        <sz val="12"/>
        <rFont val="Calibri"/>
        <family val="2"/>
      </rPr>
      <t>(in tons, round up to the whole number)</t>
    </r>
  </si>
  <si>
    <t>fino a 25 t</t>
  </si>
  <si>
    <t>oltre 25 t</t>
  </si>
  <si>
    <r>
      <rPr>
        <b/>
        <sz val="12"/>
        <color theme="1"/>
        <rFont val="Calibri"/>
        <family val="2"/>
      </rPr>
      <t>Occupied seats - adult</t>
    </r>
    <r>
      <rPr>
        <sz val="12"/>
        <color theme="1"/>
        <rFont val="Calibri"/>
        <family val="2"/>
      </rPr>
      <t xml:space="preserve"> destination </t>
    </r>
    <r>
      <rPr>
        <b/>
        <sz val="12"/>
        <color theme="1"/>
        <rFont val="Calibri"/>
        <family val="2"/>
      </rPr>
      <t>CEE</t>
    </r>
    <r>
      <rPr>
        <sz val="12"/>
        <color theme="1"/>
        <rFont val="Calibri"/>
        <family val="2"/>
      </rPr>
      <t xml:space="preserve"> (on departure)</t>
    </r>
  </si>
  <si>
    <r>
      <rPr>
        <b/>
        <sz val="12"/>
        <color theme="1"/>
        <rFont val="Calibri"/>
        <family val="2"/>
      </rPr>
      <t>Occupied seats - child</t>
    </r>
    <r>
      <rPr>
        <sz val="12"/>
        <color theme="1"/>
        <rFont val="Calibri"/>
        <family val="2"/>
      </rPr>
      <t xml:space="preserve"> destination </t>
    </r>
    <r>
      <rPr>
        <b/>
        <sz val="12"/>
        <color theme="1"/>
        <rFont val="Calibri"/>
        <family val="2"/>
      </rPr>
      <t>CEE</t>
    </r>
    <r>
      <rPr>
        <sz val="12"/>
        <color theme="1"/>
        <rFont val="Calibri"/>
        <family val="2"/>
      </rPr>
      <t xml:space="preserve"> (on departure)</t>
    </r>
  </si>
  <si>
    <r>
      <rPr>
        <b/>
        <sz val="12"/>
        <color theme="1"/>
        <rFont val="Calibri"/>
        <family val="2"/>
      </rPr>
      <t>Occupied seats - adult</t>
    </r>
    <r>
      <rPr>
        <sz val="12"/>
        <color theme="1"/>
        <rFont val="Calibri"/>
        <family val="2"/>
      </rPr>
      <t xml:space="preserve"> destination </t>
    </r>
    <r>
      <rPr>
        <b/>
        <sz val="12"/>
        <color theme="1"/>
        <rFont val="Calibri"/>
        <family val="2"/>
      </rPr>
      <t>EXTRA CEE</t>
    </r>
    <r>
      <rPr>
        <sz val="12"/>
        <color theme="1"/>
        <rFont val="Calibri"/>
        <family val="2"/>
      </rPr>
      <t xml:space="preserve"> (on departure)</t>
    </r>
  </si>
  <si>
    <r>
      <rPr>
        <b/>
        <sz val="12"/>
        <color theme="1"/>
        <rFont val="Calibri"/>
        <family val="2"/>
      </rPr>
      <t>Occupied seats - child</t>
    </r>
    <r>
      <rPr>
        <sz val="12"/>
        <color theme="1"/>
        <rFont val="Calibri"/>
        <family val="2"/>
      </rPr>
      <t xml:space="preserve"> destination </t>
    </r>
    <r>
      <rPr>
        <b/>
        <sz val="12"/>
        <color theme="1"/>
        <rFont val="Calibri"/>
        <family val="2"/>
      </rPr>
      <t>EXTRA CEE</t>
    </r>
    <r>
      <rPr>
        <sz val="12"/>
        <color theme="1"/>
        <rFont val="Calibri"/>
        <family val="2"/>
      </rPr>
      <t xml:space="preserve"> (on departure)</t>
    </r>
  </si>
  <si>
    <t xml:space="preserve">Total parking hours </t>
  </si>
  <si>
    <t>Total parking hours</t>
  </si>
  <si>
    <t>Parking hours exceeding 2 hours (in hours - first 2 hours are free)</t>
  </si>
  <si>
    <t>Pax UE - adult</t>
  </si>
  <si>
    <t>Pax UE - child</t>
  </si>
  <si>
    <t>Pax EXTRA UE - adult</t>
  </si>
  <si>
    <t>Pax EXTRA UE - child</t>
  </si>
  <si>
    <t>Landing and takeoff Fee ≤ 25 t.</t>
  </si>
  <si>
    <t>Landing and takeoff Fee &gt; 25 t.</t>
  </si>
  <si>
    <t xml:space="preserve">standard handling </t>
  </si>
  <si>
    <t>parking fee (first 2 hours free)</t>
  </si>
  <si>
    <t>Landing and takeoff Fee&lt; 25 t.</t>
  </si>
  <si>
    <t>Pax - adult</t>
  </si>
  <si>
    <t>Pax - child</t>
  </si>
  <si>
    <t>parking fee</t>
  </si>
  <si>
    <t>TOTAL</t>
  </si>
  <si>
    <r>
      <rPr>
        <b/>
        <sz val="12"/>
        <color theme="1"/>
        <rFont val="Calibri"/>
        <family val="2"/>
      </rPr>
      <t>Additional duty stamp</t>
    </r>
    <r>
      <rPr>
        <sz val="12"/>
        <color theme="1"/>
        <rFont val="Calibri"/>
        <family val="2"/>
      </rPr>
      <t xml:space="preserve"> (applicable if total ≥ 74,50€)</t>
    </r>
  </si>
  <si>
    <t>enter your data</t>
  </si>
  <si>
    <t>COMMERCIAL  FLIGHT</t>
  </si>
  <si>
    <t xml:space="preserve"> </t>
  </si>
  <si>
    <r>
      <t xml:space="preserve">ATTENTION: the results obtained on the basis of the </t>
    </r>
    <r>
      <rPr>
        <sz val="16"/>
        <color rgb="FF0000FF"/>
        <rFont val="Calibri"/>
        <family val="2"/>
        <scheme val="minor"/>
      </rPr>
      <t>data entered by the user</t>
    </r>
    <r>
      <rPr>
        <sz val="16"/>
        <rFont val="Calibri"/>
        <family val="2"/>
        <scheme val="minor"/>
      </rPr>
      <t>, are indicative and do not constitute an offer or bind in any way ABD AIRPORT SPA towards the users of the calculator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</si>
</sst>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410]\ * #,##0.00_-;\-[$€-410]\ * #,##0.00_-;_-[$€-410]\ * &quot;-&quot;??_-;_-@_-"/>
  </numFmts>
  <fonts count="1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</font>
    <font>
      <sz val="9"/>
      <color indexed="81"/>
      <name val="Tahoma"/>
      <family val="2"/>
    </font>
    <font>
      <b/>
      <sz val="12"/>
      <color rgb="FF0000FF"/>
      <name val="Calibri"/>
      <family val="2"/>
    </font>
    <font>
      <b/>
      <sz val="20"/>
      <color theme="1"/>
      <name val="Calibri"/>
      <family val="2"/>
      <scheme val="minor"/>
    </font>
    <font>
      <sz val="16"/>
      <color rgb="FF0000FF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Protection="1">
      <protection hidden="1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 applyProtection="1">
      <alignment vertical="center"/>
      <protection hidden="1"/>
    </xf>
    <xf numFmtId="0" fontId="0" fillId="7" borderId="1" xfId="0" applyFill="1" applyBorder="1"/>
    <xf numFmtId="0" fontId="0" fillId="7" borderId="5" xfId="0" applyFill="1" applyBorder="1"/>
    <xf numFmtId="0" fontId="0" fillId="7" borderId="2" xfId="0" applyFill="1" applyBorder="1"/>
    <xf numFmtId="0" fontId="0" fillId="7" borderId="6" xfId="0" applyFill="1" applyBorder="1"/>
    <xf numFmtId="0" fontId="0" fillId="7" borderId="7" xfId="0" applyFill="1" applyBorder="1"/>
    <xf numFmtId="0" fontId="0" fillId="7" borderId="8" xfId="0" applyFill="1" applyBorder="1"/>
    <xf numFmtId="0" fontId="5" fillId="7" borderId="3" xfId="0" applyFont="1" applyFill="1" applyBorder="1" applyAlignment="1">
      <alignment horizontal="left" vertical="center"/>
    </xf>
    <xf numFmtId="0" fontId="4" fillId="7" borderId="4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left" vertical="center"/>
    </xf>
    <xf numFmtId="0" fontId="8" fillId="7" borderId="4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9" fillId="8" borderId="4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6" fillId="6" borderId="4" xfId="0" applyNumberFormat="1" applyFont="1" applyFill="1" applyBorder="1" applyAlignment="1">
      <alignment horizontal="center" vertical="center"/>
    </xf>
    <xf numFmtId="0" fontId="9" fillId="9" borderId="3" xfId="0" applyFont="1" applyFill="1" applyBorder="1" applyAlignment="1">
      <alignment horizontal="right" vertical="center"/>
    </xf>
    <xf numFmtId="164" fontId="9" fillId="9" borderId="4" xfId="0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164" fontId="6" fillId="0" borderId="8" xfId="0" applyNumberFormat="1" applyFont="1" applyBorder="1" applyAlignment="1">
      <alignment horizontal="center" vertical="center"/>
    </xf>
    <xf numFmtId="0" fontId="1" fillId="2" borderId="0" xfId="0" applyFont="1" applyFill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4" fillId="6" borderId="10" xfId="0" applyFont="1" applyFill="1" applyBorder="1" applyAlignment="1">
      <alignment horizontal="left" vertical="center"/>
    </xf>
    <xf numFmtId="0" fontId="6" fillId="6" borderId="10" xfId="0" applyFont="1" applyFill="1" applyBorder="1" applyAlignment="1">
      <alignment horizontal="left" vertical="center"/>
    </xf>
    <xf numFmtId="0" fontId="5" fillId="7" borderId="11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11" fillId="6" borderId="13" xfId="0" applyFont="1" applyFill="1" applyBorder="1" applyAlignment="1" applyProtection="1">
      <alignment horizontal="center" vertical="center"/>
      <protection locked="0"/>
    </xf>
    <xf numFmtId="0" fontId="11" fillId="6" borderId="14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>
      <alignment horizontal="center" vertical="center" wrapText="1"/>
    </xf>
    <xf numFmtId="0" fontId="11" fillId="6" borderId="12" xfId="0" applyFont="1" applyFill="1" applyBorder="1" applyAlignment="1" applyProtection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9690D-6194-42C3-98D5-B4AAAA563D23}">
  <dimension ref="A1:CM39"/>
  <sheetViews>
    <sheetView tabSelected="1" zoomScaleNormal="100" workbookViewId="0">
      <selection activeCell="CO4" sqref="CO4"/>
    </sheetView>
  </sheetViews>
  <sheetFormatPr baseColWidth="10" defaultColWidth="9.140625" defaultRowHeight="21" x14ac:dyDescent="0.35"/>
  <cols>
    <col min="1" max="1" width="3.140625" style="3" customWidth="1"/>
    <col min="2" max="2" width="64.85546875" style="3" bestFit="1" customWidth="1"/>
    <col min="3" max="3" width="12.28515625" style="3" customWidth="1"/>
    <col min="4" max="4" width="9.140625" style="29"/>
    <col min="5" max="5" width="9.5703125" style="3" hidden="1" customWidth="1"/>
    <col min="6" max="6" width="8.85546875" style="3" hidden="1" customWidth="1"/>
    <col min="7" max="7" width="64.85546875" style="3" bestFit="1" customWidth="1"/>
    <col min="8" max="8" width="12.28515625" style="3" customWidth="1"/>
    <col min="9" max="9" width="0" style="30" hidden="1" customWidth="1"/>
    <col min="10" max="10" width="9.5703125" style="30" hidden="1" customWidth="1"/>
    <col min="11" max="11" width="8.85546875" style="30" hidden="1" customWidth="1"/>
    <col min="12" max="84" width="0" style="30" hidden="1" customWidth="1"/>
    <col min="85" max="85" width="4.42578125" style="3" customWidth="1"/>
    <col min="86" max="16384" width="9.140625" style="3"/>
  </cols>
  <sheetData>
    <row r="1" spans="1:91" x14ac:dyDescent="0.35">
      <c r="A1" s="1"/>
      <c r="B1" s="1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</row>
    <row r="2" spans="1:91" ht="42" customHeight="1" x14ac:dyDescent="0.25">
      <c r="A2" s="1"/>
      <c r="B2" s="39" t="s">
        <v>29</v>
      </c>
      <c r="C2" s="39"/>
      <c r="D2" s="39"/>
      <c r="E2" s="39"/>
      <c r="F2" s="39"/>
      <c r="G2" s="39"/>
      <c r="H2" s="39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 s="1"/>
    </row>
    <row r="3" spans="1:91" ht="21.75" thickBot="1" x14ac:dyDescent="0.4">
      <c r="A3" s="1"/>
      <c r="B3" s="1"/>
      <c r="C3" s="1"/>
      <c r="D3" s="2" t="s">
        <v>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</row>
    <row r="4" spans="1:91" s="7" customFormat="1" ht="32.25" thickBot="1" x14ac:dyDescent="0.3">
      <c r="A4" s="4"/>
      <c r="B4" s="35" t="s">
        <v>1</v>
      </c>
      <c r="C4" s="40" t="s">
        <v>26</v>
      </c>
      <c r="D4" s="5"/>
      <c r="E4" s="6"/>
      <c r="F4" s="6"/>
      <c r="G4" s="34" t="s">
        <v>27</v>
      </c>
      <c r="H4" s="40" t="s">
        <v>26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4"/>
    </row>
    <row r="5" spans="1:91" x14ac:dyDescent="0.35">
      <c r="A5" s="1"/>
      <c r="B5" s="31" t="s">
        <v>2</v>
      </c>
      <c r="C5" s="37">
        <v>3</v>
      </c>
      <c r="D5" s="2"/>
      <c r="E5" s="8" t="s">
        <v>3</v>
      </c>
      <c r="F5" s="9" t="s">
        <v>4</v>
      </c>
      <c r="G5" s="31" t="s">
        <v>2</v>
      </c>
      <c r="H5" s="37">
        <v>3</v>
      </c>
      <c r="I5"/>
      <c r="J5" s="8" t="s">
        <v>3</v>
      </c>
      <c r="K5" s="10" t="s">
        <v>4</v>
      </c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 s="1"/>
    </row>
    <row r="6" spans="1:91" ht="21.75" thickBot="1" x14ac:dyDescent="0.4">
      <c r="A6" s="1"/>
      <c r="B6" s="32" t="s">
        <v>5</v>
      </c>
      <c r="C6" s="37">
        <v>1</v>
      </c>
      <c r="D6" s="2"/>
      <c r="E6" s="11">
        <f>IF(C5&lt;26,(C5*C16),(25*C16))</f>
        <v>8.52</v>
      </c>
      <c r="F6" s="12" t="b">
        <f>IF(C5&gt;25,(C5-25)*C17)</f>
        <v>0</v>
      </c>
      <c r="G6" s="32" t="s">
        <v>5</v>
      </c>
      <c r="H6" s="37">
        <v>1</v>
      </c>
      <c r="I6"/>
      <c r="J6" s="11">
        <f>IF(H5&lt;26,(H5*H16),(25*H16))</f>
        <v>4.26</v>
      </c>
      <c r="K6" s="13" t="b">
        <f>IF(H5&gt;25,(H5-25)*H17)</f>
        <v>0</v>
      </c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 s="1"/>
      <c r="CK6" s="3" t="s">
        <v>28</v>
      </c>
    </row>
    <row r="7" spans="1:91" x14ac:dyDescent="0.35">
      <c r="A7" s="1"/>
      <c r="B7" s="32" t="s">
        <v>6</v>
      </c>
      <c r="C7" s="37">
        <v>1</v>
      </c>
      <c r="D7" s="2"/>
      <c r="E7"/>
      <c r="F7"/>
      <c r="G7" s="32" t="s">
        <v>6</v>
      </c>
      <c r="H7" s="37">
        <v>1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 s="1"/>
    </row>
    <row r="8" spans="1:91" x14ac:dyDescent="0.35">
      <c r="A8" s="1"/>
      <c r="B8" s="32" t="s">
        <v>7</v>
      </c>
      <c r="C8" s="37">
        <v>0</v>
      </c>
      <c r="D8" s="2"/>
      <c r="E8"/>
      <c r="F8"/>
      <c r="G8" s="32" t="s">
        <v>7</v>
      </c>
      <c r="H8" s="37">
        <v>0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 s="1"/>
    </row>
    <row r="9" spans="1:91" x14ac:dyDescent="0.35">
      <c r="A9" s="1"/>
      <c r="B9" s="32" t="s">
        <v>8</v>
      </c>
      <c r="C9" s="37">
        <v>0</v>
      </c>
      <c r="D9" s="2"/>
      <c r="E9"/>
      <c r="F9"/>
      <c r="G9" s="32" t="s">
        <v>8</v>
      </c>
      <c r="H9" s="37">
        <v>0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 s="1"/>
    </row>
    <row r="10" spans="1:91" ht="21.75" thickBot="1" x14ac:dyDescent="0.4">
      <c r="A10" s="1"/>
      <c r="B10" s="31" t="s">
        <v>9</v>
      </c>
      <c r="C10" s="38">
        <v>3</v>
      </c>
      <c r="D10" s="2"/>
      <c r="E10"/>
      <c r="F10"/>
      <c r="G10" s="31" t="s">
        <v>10</v>
      </c>
      <c r="H10" s="38">
        <v>3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 s="1"/>
    </row>
    <row r="11" spans="1:91" x14ac:dyDescent="0.35">
      <c r="A11" s="1"/>
      <c r="B11" s="14" t="s">
        <v>11</v>
      </c>
      <c r="C11" s="36">
        <f>CEILING(IF(C10&lt;=2,0,C10-2),1)</f>
        <v>1</v>
      </c>
      <c r="D11" s="2"/>
      <c r="E11"/>
      <c r="F11"/>
      <c r="G11" s="14" t="s">
        <v>11</v>
      </c>
      <c r="H11" s="33">
        <f>CEILING(IF(H10&lt;=2,0,H10-2),1)</f>
        <v>1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 s="1"/>
    </row>
    <row r="12" spans="1:91" x14ac:dyDescent="0.35">
      <c r="A12" s="1"/>
      <c r="B12" s="16" t="s">
        <v>12</v>
      </c>
      <c r="C12" s="15">
        <v>15.76</v>
      </c>
      <c r="D12" s="2"/>
      <c r="E12"/>
      <c r="F12"/>
      <c r="G12" s="16" t="s">
        <v>12</v>
      </c>
      <c r="H12" s="15">
        <v>15.76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 s="1"/>
    </row>
    <row r="13" spans="1:91" x14ac:dyDescent="0.35">
      <c r="A13" s="1"/>
      <c r="B13" s="16" t="s">
        <v>13</v>
      </c>
      <c r="C13" s="15">
        <v>13.13</v>
      </c>
      <c r="D13" s="2"/>
      <c r="E13"/>
      <c r="F13"/>
      <c r="G13" s="16" t="s">
        <v>13</v>
      </c>
      <c r="H13" s="15">
        <v>13.45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 s="1"/>
    </row>
    <row r="14" spans="1:91" x14ac:dyDescent="0.35">
      <c r="A14" s="1"/>
      <c r="B14" s="16" t="s">
        <v>14</v>
      </c>
      <c r="C14" s="15">
        <v>19.16</v>
      </c>
      <c r="D14" s="2"/>
      <c r="E14"/>
      <c r="F14"/>
      <c r="G14" s="16" t="s">
        <v>14</v>
      </c>
      <c r="H14" s="15">
        <v>19.16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 s="1"/>
    </row>
    <row r="15" spans="1:91" x14ac:dyDescent="0.35">
      <c r="A15" s="1"/>
      <c r="B15" s="16" t="s">
        <v>15</v>
      </c>
      <c r="C15" s="15">
        <v>14.83</v>
      </c>
      <c r="D15" s="2"/>
      <c r="E15"/>
      <c r="F15"/>
      <c r="G15" s="16" t="s">
        <v>15</v>
      </c>
      <c r="H15" s="15">
        <v>14.83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 s="1"/>
    </row>
    <row r="16" spans="1:91" x14ac:dyDescent="0.35">
      <c r="A16" s="1"/>
      <c r="B16" s="14" t="s">
        <v>16</v>
      </c>
      <c r="C16" s="15">
        <v>2.84</v>
      </c>
      <c r="D16" s="2"/>
      <c r="E16"/>
      <c r="F16"/>
      <c r="G16" s="14" t="s">
        <v>16</v>
      </c>
      <c r="H16" s="15">
        <v>1.42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 s="1"/>
      <c r="CM16" s="3" t="s">
        <v>28</v>
      </c>
    </row>
    <row r="17" spans="1:85" x14ac:dyDescent="0.35">
      <c r="A17" s="1"/>
      <c r="B17" s="14" t="s">
        <v>17</v>
      </c>
      <c r="C17" s="15">
        <v>3.86</v>
      </c>
      <c r="D17" s="2"/>
      <c r="E17"/>
      <c r="F17"/>
      <c r="G17" s="14" t="s">
        <v>17</v>
      </c>
      <c r="H17" s="15">
        <v>1.93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 s="1"/>
    </row>
    <row r="18" spans="1:85" x14ac:dyDescent="0.35">
      <c r="A18" s="1"/>
      <c r="B18" s="16" t="s">
        <v>18</v>
      </c>
      <c r="C18" s="15">
        <v>10.48</v>
      </c>
      <c r="D18" s="2"/>
      <c r="E18"/>
      <c r="F18"/>
      <c r="G18" s="16" t="s">
        <v>18</v>
      </c>
      <c r="H18" s="15">
        <v>18.47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 s="1"/>
    </row>
    <row r="19" spans="1:85" x14ac:dyDescent="0.35">
      <c r="A19" s="1"/>
      <c r="B19" s="16" t="s">
        <v>19</v>
      </c>
      <c r="C19" s="17">
        <v>0.08</v>
      </c>
      <c r="D19" s="2"/>
      <c r="E19"/>
      <c r="F19"/>
      <c r="G19" s="16" t="s">
        <v>19</v>
      </c>
      <c r="H19" s="17">
        <v>0.08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 s="1"/>
    </row>
    <row r="20" spans="1:85" x14ac:dyDescent="0.35">
      <c r="A20" s="1"/>
      <c r="B20" s="18"/>
      <c r="C20" s="19"/>
      <c r="D20" s="2"/>
      <c r="E20"/>
      <c r="F20"/>
      <c r="G20" s="18"/>
      <c r="H20" s="19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 s="1"/>
    </row>
    <row r="21" spans="1:85" x14ac:dyDescent="0.35">
      <c r="A21" s="1"/>
      <c r="B21" s="20" t="s">
        <v>20</v>
      </c>
      <c r="C21" s="21">
        <f>SUM(E6:F6)*2</f>
        <v>17.04</v>
      </c>
      <c r="D21" s="2"/>
      <c r="E21"/>
      <c r="F21"/>
      <c r="G21" s="20" t="s">
        <v>20</v>
      </c>
      <c r="H21" s="21">
        <f>SUM(J6:K6)*2</f>
        <v>8.52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 s="1"/>
    </row>
    <row r="22" spans="1:85" x14ac:dyDescent="0.35">
      <c r="A22" s="1"/>
      <c r="B22" s="22" t="s">
        <v>21</v>
      </c>
      <c r="C22" s="21">
        <f>(C12*C6)+(C8*C14)</f>
        <v>15.76</v>
      </c>
      <c r="D22" s="2"/>
      <c r="E22"/>
      <c r="F22"/>
      <c r="G22" s="22" t="s">
        <v>21</v>
      </c>
      <c r="H22" s="21">
        <f>(H12*H6)+(H8*H14)</f>
        <v>15.76</v>
      </c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 s="1"/>
    </row>
    <row r="23" spans="1:85" x14ac:dyDescent="0.35">
      <c r="A23" s="1"/>
      <c r="B23" s="22" t="s">
        <v>22</v>
      </c>
      <c r="C23" s="21">
        <f>(C13*C7)+(C9*C15)</f>
        <v>13.13</v>
      </c>
      <c r="D23" s="2"/>
      <c r="E23"/>
      <c r="F23"/>
      <c r="G23" s="22" t="s">
        <v>22</v>
      </c>
      <c r="H23" s="21">
        <f>(H13*H7)+(H9*H15)</f>
        <v>13.45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 s="1"/>
    </row>
    <row r="24" spans="1:85" x14ac:dyDescent="0.35">
      <c r="A24" s="1"/>
      <c r="B24" s="22" t="s">
        <v>23</v>
      </c>
      <c r="C24" s="23">
        <f>C19*C11*C5</f>
        <v>0.24</v>
      </c>
      <c r="D24" s="2"/>
      <c r="E24"/>
      <c r="F24"/>
      <c r="G24" s="22" t="s">
        <v>23</v>
      </c>
      <c r="H24" s="23">
        <f>H19*H11*H5</f>
        <v>0.24</v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 s="1"/>
    </row>
    <row r="25" spans="1:85" x14ac:dyDescent="0.35">
      <c r="A25" s="1"/>
      <c r="B25" s="22" t="s">
        <v>18</v>
      </c>
      <c r="C25" s="24">
        <f>IF(C5&gt;2,(C5*C18))</f>
        <v>31.44</v>
      </c>
      <c r="D25" s="2"/>
      <c r="E25"/>
      <c r="F25"/>
      <c r="G25" s="22" t="s">
        <v>18</v>
      </c>
      <c r="H25" s="24">
        <f>IF(H5&gt;2,(H18*H5))</f>
        <v>55.41</v>
      </c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 s="1"/>
    </row>
    <row r="26" spans="1:85" x14ac:dyDescent="0.35">
      <c r="A26" s="1"/>
      <c r="B26" s="25" t="s">
        <v>24</v>
      </c>
      <c r="C26" s="26">
        <f>SUM(C21:C25)</f>
        <v>77.61</v>
      </c>
      <c r="D26" s="2"/>
      <c r="E26"/>
      <c r="F26"/>
      <c r="G26" s="25" t="s">
        <v>24</v>
      </c>
      <c r="H26" s="26">
        <f>SUM(H21:H25)</f>
        <v>93.38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 s="1"/>
    </row>
    <row r="27" spans="1:85" ht="21.75" thickBot="1" x14ac:dyDescent="0.4">
      <c r="A27" s="1"/>
      <c r="B27" s="27" t="s">
        <v>25</v>
      </c>
      <c r="C27" s="28">
        <v>2</v>
      </c>
      <c r="D27" s="2"/>
      <c r="E27"/>
      <c r="F27"/>
      <c r="G27" s="27" t="s">
        <v>25</v>
      </c>
      <c r="H27" s="28">
        <v>2</v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 s="1"/>
    </row>
    <row r="28" spans="1:85" x14ac:dyDescent="0.35">
      <c r="A28" s="1"/>
      <c r="B28" s="1"/>
      <c r="C28" s="1"/>
      <c r="D28" s="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</row>
    <row r="29" spans="1:85" x14ac:dyDescent="0.35"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</row>
    <row r="30" spans="1:85" x14ac:dyDescent="0.35"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</row>
    <row r="31" spans="1:85" x14ac:dyDescent="0.35"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</row>
    <row r="32" spans="1:85" x14ac:dyDescent="0.35"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</row>
    <row r="33" spans="9:84" x14ac:dyDescent="0.35"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</row>
    <row r="34" spans="9:84" x14ac:dyDescent="0.35"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</row>
    <row r="35" spans="9:84" x14ac:dyDescent="0.35"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</row>
    <row r="36" spans="9:84" x14ac:dyDescent="0.35"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</row>
    <row r="37" spans="9:84" x14ac:dyDescent="0.35"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</row>
    <row r="38" spans="9:84" x14ac:dyDescent="0.35"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</row>
    <row r="39" spans="9:84" x14ac:dyDescent="0.35"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</row>
  </sheetData>
  <sheetProtection algorithmName="SHA-512" hashValue="tcIHICoPnSTjbuhKNjWie5Ykq6o8dapg2VGLtw9xT1IEPRzf7D4kiHQqS+Tp8P4YiWOkXT4qKd9Tnv2PLkeIXw==" saltValue="KerNqtZ9I15IFakWsapRdQ==" spinCount="100000" sheet="1" objects="1" scenarios="1"/>
  <mergeCells count="1">
    <mergeCell ref="B2:H2"/>
  </mergeCells>
  <pageMargins left="0.7" right="0.7" top="0.78740157499999996" bottom="0.78740157499999996" header="0.3" footer="0.3"/>
  <pageSetup paperSize="9" orientation="portrait" horizontalDpi="4294967294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Mirko Kopfsguter</dc:creator>
  <cp:lastModifiedBy>Mirko Kopfsguter</cp:lastModifiedBy>
  <cp:lastPrinted>2021-01-20T13:26:43Z</cp:lastPrinted>
  <dcterms:created xsi:type="dcterms:W3CDTF">2021-01-20T13:20:52Z</dcterms:created>
  <dcterms:modified xsi:type="dcterms:W3CDTF">2021-01-20T13:40:03Z</dcterms:modified>
</cp:coreProperties>
</file>